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99703\Desktop\0_2023_Elaboração_de_Editais_PQ\"/>
    </mc:Choice>
  </mc:AlternateContent>
  <bookViews>
    <workbookView xWindow="0" yWindow="0" windowWidth="28800" windowHeight="12300"/>
  </bookViews>
  <sheets>
    <sheet name="Planilha1" sheetId="1" r:id="rId1"/>
    <sheet name="Planilha3" sheetId="3" state="hidden" r:id="rId2"/>
    <sheet name="Planilha2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1" i="1"/>
  <c r="E22" i="1"/>
  <c r="E31" i="1" l="1"/>
  <c r="E30" i="1"/>
  <c r="E29" i="1"/>
  <c r="E28" i="1"/>
  <c r="E27" i="1"/>
  <c r="E25" i="1"/>
  <c r="E24" i="1"/>
  <c r="E20" i="1"/>
  <c r="E19" i="1"/>
  <c r="E17" i="1"/>
  <c r="E16" i="1"/>
  <c r="E13" i="1"/>
  <c r="E15" i="1"/>
  <c r="E12" i="1"/>
  <c r="E11" i="1"/>
  <c r="E10" i="1"/>
  <c r="E32" i="1" l="1"/>
</calcChain>
</file>

<file path=xl/sharedStrings.xml><?xml version="1.0" encoding="utf-8"?>
<sst xmlns="http://schemas.openxmlformats.org/spreadsheetml/2006/main" count="99" uniqueCount="96">
  <si>
    <t>Nome do docente:</t>
  </si>
  <si>
    <t>Número e Ano do Edital:</t>
  </si>
  <si>
    <t>A) Publicações e Patentes</t>
  </si>
  <si>
    <t>Valor por publicação</t>
  </si>
  <si>
    <t>Quantidade</t>
  </si>
  <si>
    <t>Pontuação máxima</t>
  </si>
  <si>
    <t>Orientações concluídas de bolsista de iniciação científica</t>
  </si>
  <si>
    <t>Orientações concluídas de bolsista de iniciação científica júnior</t>
  </si>
  <si>
    <t>Orientações concluídas de monografia (graduação ou especialização)</t>
  </si>
  <si>
    <t>Orientações concluídas de dissertação aprovada (Mestrado)</t>
  </si>
  <si>
    <t>Participação em bancas de defesa de dissertação (Mestrado)</t>
  </si>
  <si>
    <t>Participação em bancas de defesa de tese (Doutorado)</t>
  </si>
  <si>
    <t>Publicação de Livro Técnico-Cientifico com ISBN, em editora com conselho cientifico (como autor ou organizador)</t>
  </si>
  <si>
    <t>Publicação de Capítulo em Livro com ISBN, em editora com conselho cientifico</t>
  </si>
  <si>
    <t>Produção Técnica e/ou Artistica Comprovada – patentes, produtos</t>
  </si>
  <si>
    <t>Organização de eventos técnico-cientificos e acadêmicos da UEMG</t>
  </si>
  <si>
    <t>Participação como avaliador ou parecerista de projetos de pesquisa da UEMG</t>
  </si>
  <si>
    <t>Participação como avaliador ou parecerista de projetos de pesquisa de outras instituições</t>
  </si>
  <si>
    <t>Participação em Comitê de Ética em Pesquisa (CEP) da UEMG ou Comissão de Ética no Uso de Animais (CEUA) da UEMG</t>
  </si>
  <si>
    <t>TOTAL</t>
  </si>
  <si>
    <t>3 por ano</t>
  </si>
  <si>
    <t>Orientações concluídas de tese aprovada (Doutorado)</t>
  </si>
  <si>
    <t>2 por ano</t>
  </si>
  <si>
    <t>-</t>
  </si>
  <si>
    <t>Pontuação obtida</t>
  </si>
  <si>
    <t>Integração a corpo docente de Programa de Pós-Graduação da UEMG</t>
  </si>
  <si>
    <t>Coordenador de Centro de Pesquisa de Unidade Acadêmica da UEMG</t>
  </si>
  <si>
    <t>Coordenação de projetos de pesquisa vigentes não gerenciados pela PROPPG aprovados em órgãos governamentais (Universal FAPEMIG, CNPq, entre outros)¹</t>
  </si>
  <si>
    <r>
      <rPr>
        <b/>
        <sz val="12"/>
        <color indexed="8"/>
        <rFont val="Calibri"/>
        <family val="2"/>
      </rPr>
      <t xml:space="preserve">¹ </t>
    </r>
    <r>
      <rPr>
        <sz val="12"/>
        <color indexed="8"/>
        <rFont val="Calibri"/>
        <family val="2"/>
      </rPr>
      <t>Vinte pontos por projeto aprovado.</t>
    </r>
  </si>
  <si>
    <t>Publicação ou carta de aceite de publicação de Artigo em Periódico Qualis A1 ou A2²</t>
  </si>
  <si>
    <t>Publicação ou carta de aceite de publicação de Artigo em Periódico Qualis B1²</t>
  </si>
  <si>
    <t>Publicação ou carta de aceite de publicação de Artigo em Periódico Qualis B2²</t>
  </si>
  <si>
    <t>Publicação ou carta de aceite de publicação de Artigo em Periódico Qualis B3 ou B4²</t>
  </si>
  <si>
    <t>ADMINISTRAÇÃO PÚBLICA E DE EMPRESAS, CIÊNCIAS CONTÁBEIS E TURISMO</t>
  </si>
  <si>
    <t>ASTRONOMIA / FÍSICA</t>
  </si>
  <si>
    <t>BIODIVERSIDADE</t>
  </si>
  <si>
    <t>CIÊNCIA DA COMPUTAÇÃO</t>
  </si>
  <si>
    <t>CIÊNCIAS BIOLÓGICAS I</t>
  </si>
  <si>
    <t>CIÊNCIAS BIOLÓGICAS II</t>
  </si>
  <si>
    <t>CIÊNCIAS BIOLÓGICAS III</t>
  </si>
  <si>
    <t>GEOCIÊNCIAS</t>
  </si>
  <si>
    <t>MATEMÁTICA / PROBABILIDADE E ESTATÍSTICA</t>
  </si>
  <si>
    <t>QUÍMICA</t>
  </si>
  <si>
    <t>ANTROPOLOGIA / ARQUEOLOGIA</t>
  </si>
  <si>
    <t>ARQUITETURA, URBANISMO E DESIGN</t>
  </si>
  <si>
    <t>ARTES</t>
  </si>
  <si>
    <t>BIOTECNOLOGIA</t>
  </si>
  <si>
    <t>CIÊNCIA DE ALIMENTOS</t>
  </si>
  <si>
    <t>CIÊNCIA POLÍTICA E RELAÇÕES INTERNACIONAIS</t>
  </si>
  <si>
    <t>CIÊNCIAS AGRÁRIAS I</t>
  </si>
  <si>
    <t>CIÊNCIAS AMBIENTAIS</t>
  </si>
  <si>
    <t>CIÊNCIAS DA RELIGIÃO E TEOLOGIA</t>
  </si>
  <si>
    <t>COMUNICAÇÃO E INFORMAÇÃO</t>
  </si>
  <si>
    <t>DIREITO</t>
  </si>
  <si>
    <t>ECONOMIA</t>
  </si>
  <si>
    <t>EDUCAÇÃO</t>
  </si>
  <si>
    <t>EDUCAÇÃO FÍSICA</t>
  </si>
  <si>
    <t>ENFERMAGEM</t>
  </si>
  <si>
    <t>ENGENHARIAS I</t>
  </si>
  <si>
    <t>ENGENHARIAS II</t>
  </si>
  <si>
    <t>ENGENHARIAS III</t>
  </si>
  <si>
    <t>ENGENHARIAS IV</t>
  </si>
  <si>
    <t>ENSINO</t>
  </si>
  <si>
    <t>FARMÁCIA</t>
  </si>
  <si>
    <t>FILOSOFIA</t>
  </si>
  <si>
    <t>GEOGRAFIA</t>
  </si>
  <si>
    <t>HISTÓRIA</t>
  </si>
  <si>
    <t>INTERDISCIPLINAR</t>
  </si>
  <si>
    <t>LINGUíSTICA E LITERATURA</t>
  </si>
  <si>
    <t>MATERIAIS</t>
  </si>
  <si>
    <t>MEDICINA I</t>
  </si>
  <si>
    <t>MEDICINA II</t>
  </si>
  <si>
    <t>MEDICINA III</t>
  </si>
  <si>
    <t>MEDICINA VETERINÁRIA</t>
  </si>
  <si>
    <t>NUTRIÇÃO</t>
  </si>
  <si>
    <t>ODONTOLOGIA</t>
  </si>
  <si>
    <t>PLANEJAMENTO URBANO E REGIONAL / DEMOGRAFIA</t>
  </si>
  <si>
    <t>PSICOLOGIA</t>
  </si>
  <si>
    <t>SAÚDE COLETIVA</t>
  </si>
  <si>
    <t>SERVIÇO SOCIAL</t>
  </si>
  <si>
    <t>SOCIOLOGIA</t>
  </si>
  <si>
    <t>ZOOTECNIA / RECURSOS PESQUEIROS</t>
  </si>
  <si>
    <t>SENHA DA PLANILHA: PROPPG</t>
  </si>
  <si>
    <t>Clique na caixa e selecione a opção</t>
  </si>
  <si>
    <t>Edital 06/2023 - PQ/UEMG</t>
  </si>
  <si>
    <t>Unidade Acadêmica:</t>
  </si>
  <si>
    <t>NÃO - Período avaliatório: 2018 a 2023</t>
  </si>
  <si>
    <t>SIM - (1 licença) - Período avaliatório: 2017 a 2023</t>
  </si>
  <si>
    <t>SIM - (2 licenças ou mais) - Período avaliatório: 2016 a 2023</t>
  </si>
  <si>
    <t>OBSERVAÇÕES: a) O período a ser avaliado deverá ser consultado em Edital.</t>
  </si>
  <si>
    <t>b) Para os artigos considerar - "Classificação de Periódicos do Quadriênio 2017 - 2020" da Plataforma Sucupira.</t>
  </si>
  <si>
    <t>Licença maternidade entre 2018 e 2023 cadastrada no Lattes (Sim/Não):</t>
  </si>
  <si>
    <t>Área do conhecimento a ser considerada na avaliação do Qualis dos Periódicos:</t>
  </si>
  <si>
    <t>FICHA DE AVALIAÇÃO DA PRODUÇÃO DOCENTE</t>
  </si>
  <si>
    <t>Publicação ou carta de aceite de publicação de Artigo em Periódico Qualis A3 ou A4²</t>
  </si>
  <si>
    <r>
      <rPr>
        <b/>
        <sz val="12"/>
        <color indexed="8"/>
        <rFont val="Calibri"/>
        <family val="2"/>
      </rPr>
      <t>²</t>
    </r>
    <r>
      <rPr>
        <sz val="12"/>
        <color indexed="8"/>
        <rFont val="Calibri"/>
        <family val="2"/>
      </rPr>
      <t xml:space="preserve"> Considerar a área de avaliação selecionada pelo proponente, na classificação do quadriênio 2017-2020 da Plataforma Sucupira.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</si>
</sst>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2" xfId="0" applyFont="1" applyFill="1" applyBorder="1" applyAlignment="1">
      <alignment horizontal="justify"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 applyBorder="1"/>
    <xf numFmtId="0" fontId="4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/>
    <xf numFmtId="0" fontId="4" fillId="0" borderId="14" xfId="0" applyFont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/>
    <xf numFmtId="0" fontId="11" fillId="0" borderId="12" xfId="0" applyFont="1" applyBorder="1" applyAlignment="1">
      <alignment horizontal="center" vertical="center" wrapText="1"/>
    </xf>
    <xf numFmtId="0" fontId="2" fillId="0" borderId="0" xfId="0" applyFont="1"/>
    <xf numFmtId="0" fontId="4" fillId="0" borderId="1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264584</xdr:colOff>
      <xdr:row>4</xdr:row>
      <xdr:rowOff>0</xdr:rowOff>
    </xdr:from>
    <xdr:to>
      <xdr:col>5</xdr:col>
      <xdr:colOff>571500</xdr:colOff>
      <xdr:row>5</xdr:row>
      <xdr:rowOff>10583</xdr:rowOff>
    </xdr:to>
    <xdr:sp macro="" textlink="">
      <xdr:nvSpPr>
        <xdr:cNvPr id="2" name="Seta para a Direita 1"/>
        <xdr:cNvSpPr/>
      </xdr:nvSpPr>
      <xdr:spPr>
        <a:xfrm rot="10800000">
          <a:off x="9842501" y="1016000"/>
          <a:ext cx="306916" cy="25400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263769</xdr:colOff>
      <xdr:row>2</xdr:row>
      <xdr:rowOff>0</xdr:rowOff>
    </xdr:from>
    <xdr:to>
      <xdr:col>5</xdr:col>
      <xdr:colOff>570685</xdr:colOff>
      <xdr:row>3</xdr:row>
      <xdr:rowOff>3256</xdr:rowOff>
    </xdr:to>
    <xdr:sp macro="" textlink="">
      <xdr:nvSpPr>
        <xdr:cNvPr id="3" name="Seta para a Direita 2"/>
        <xdr:cNvSpPr/>
      </xdr:nvSpPr>
      <xdr:spPr>
        <a:xfrm rot="10800000">
          <a:off x="9854711" y="776654"/>
          <a:ext cx="306916" cy="252371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Normal="100" workbookViewId="0">
      <selection activeCell="A34" sqref="A34:E34"/>
    </sheetView>
  </sheetViews>
  <sheetFormatPr defaultRowHeight="15" x14ac:dyDescent="0.25"/>
  <cols>
    <col min="1" max="1" width="80" customWidth="1"/>
    <col min="2" max="2" width="22.5703125" customWidth="1"/>
    <col min="3" max="3" width="13.85546875" customWidth="1"/>
    <col min="4" max="5" width="13.7109375" customWidth="1"/>
    <col min="7" max="7" width="40.140625" customWidth="1"/>
  </cols>
  <sheetData>
    <row r="1" spans="1:7" ht="41.25" customHeight="1" thickBot="1" x14ac:dyDescent="0.3">
      <c r="A1" s="21" t="s">
        <v>93</v>
      </c>
      <c r="B1" s="21"/>
      <c r="C1" s="21"/>
      <c r="D1" s="21"/>
      <c r="E1" s="21"/>
    </row>
    <row r="2" spans="1:7" ht="20.100000000000001" customHeight="1" thickTop="1" thickBot="1" x14ac:dyDescent="0.3">
      <c r="A2" s="1" t="s">
        <v>0</v>
      </c>
      <c r="B2" s="22"/>
      <c r="C2" s="22"/>
      <c r="D2" s="22"/>
      <c r="E2" s="22"/>
    </row>
    <row r="3" spans="1:7" ht="20.100000000000001" customHeight="1" thickTop="1" thickBot="1" x14ac:dyDescent="0.3">
      <c r="A3" s="1" t="s">
        <v>91</v>
      </c>
      <c r="B3" s="23"/>
      <c r="C3" s="24"/>
      <c r="D3" s="24"/>
      <c r="E3" s="25"/>
      <c r="G3" s="18" t="s">
        <v>83</v>
      </c>
    </row>
    <row r="4" spans="1:7" ht="20.100000000000001" customHeight="1" thickTop="1" thickBot="1" x14ac:dyDescent="0.3">
      <c r="A4" s="1" t="s">
        <v>85</v>
      </c>
      <c r="B4" s="22"/>
      <c r="C4" s="22"/>
      <c r="D4" s="22"/>
      <c r="E4" s="22"/>
    </row>
    <row r="5" spans="1:7" ht="18.75" customHeight="1" thickTop="1" thickBot="1" x14ac:dyDescent="0.3">
      <c r="A5" s="1" t="s">
        <v>92</v>
      </c>
      <c r="B5" s="23"/>
      <c r="C5" s="24"/>
      <c r="D5" s="24"/>
      <c r="E5" s="25"/>
      <c r="G5" s="18" t="s">
        <v>83</v>
      </c>
    </row>
    <row r="6" spans="1:7" ht="20.100000000000001" customHeight="1" thickTop="1" thickBot="1" x14ac:dyDescent="0.3">
      <c r="A6" s="1" t="s">
        <v>1</v>
      </c>
      <c r="B6" s="26" t="s">
        <v>84</v>
      </c>
      <c r="C6" s="27"/>
      <c r="D6" s="27"/>
      <c r="E6" s="28"/>
    </row>
    <row r="7" spans="1:7" ht="18.95" customHeight="1" thickTop="1" x14ac:dyDescent="0.25">
      <c r="A7" s="39" t="s">
        <v>89</v>
      </c>
      <c r="B7" s="40"/>
      <c r="C7" s="40"/>
      <c r="D7" s="40"/>
      <c r="E7" s="41"/>
    </row>
    <row r="8" spans="1:7" ht="18.95" customHeight="1" thickBot="1" x14ac:dyDescent="0.3">
      <c r="A8" s="36" t="s">
        <v>90</v>
      </c>
      <c r="B8" s="37"/>
      <c r="C8" s="37"/>
      <c r="D8" s="37"/>
      <c r="E8" s="38"/>
    </row>
    <row r="9" spans="1:7" ht="30" customHeight="1" thickTop="1" thickBot="1" x14ac:dyDescent="0.3">
      <c r="A9" s="2" t="s">
        <v>2</v>
      </c>
      <c r="B9" s="3" t="s">
        <v>3</v>
      </c>
      <c r="C9" s="3" t="s">
        <v>4</v>
      </c>
      <c r="D9" s="3" t="s">
        <v>5</v>
      </c>
      <c r="E9" s="3" t="s">
        <v>24</v>
      </c>
    </row>
    <row r="10" spans="1:7" ht="30" customHeight="1" thickTop="1" thickBot="1" x14ac:dyDescent="0.3">
      <c r="A10" s="4" t="s">
        <v>6</v>
      </c>
      <c r="B10" s="15">
        <v>1</v>
      </c>
      <c r="C10" s="6"/>
      <c r="D10" s="7">
        <v>5</v>
      </c>
      <c r="E10" s="16">
        <f>MIN(5,B10*C10)</f>
        <v>0</v>
      </c>
    </row>
    <row r="11" spans="1:7" ht="30" customHeight="1" thickTop="1" thickBot="1" x14ac:dyDescent="0.3">
      <c r="A11" s="4" t="s">
        <v>7</v>
      </c>
      <c r="B11" s="15">
        <v>1</v>
      </c>
      <c r="C11" s="6"/>
      <c r="D11" s="7">
        <v>5</v>
      </c>
      <c r="E11" s="16">
        <f>MIN(5,B11*C11)</f>
        <v>0</v>
      </c>
    </row>
    <row r="12" spans="1:7" ht="30" customHeight="1" thickTop="1" thickBot="1" x14ac:dyDescent="0.3">
      <c r="A12" s="4" t="s">
        <v>8</v>
      </c>
      <c r="B12" s="5">
        <v>0.5</v>
      </c>
      <c r="C12" s="6"/>
      <c r="D12" s="7">
        <v>5</v>
      </c>
      <c r="E12" s="16">
        <f>MIN(5,B12*C12)</f>
        <v>0</v>
      </c>
    </row>
    <row r="13" spans="1:7" ht="30" customHeight="1" thickTop="1" thickBot="1" x14ac:dyDescent="0.3">
      <c r="A13" s="4" t="s">
        <v>9</v>
      </c>
      <c r="B13" s="15">
        <v>2</v>
      </c>
      <c r="C13" s="6"/>
      <c r="D13" s="29">
        <v>12</v>
      </c>
      <c r="E13" s="42">
        <f>MIN(12,SUM((B13*C13),B14*C14))</f>
        <v>0</v>
      </c>
    </row>
    <row r="14" spans="1:7" ht="30" customHeight="1" thickTop="1" thickBot="1" x14ac:dyDescent="0.3">
      <c r="A14" s="4" t="s">
        <v>21</v>
      </c>
      <c r="B14" s="15">
        <v>4</v>
      </c>
      <c r="C14" s="6"/>
      <c r="D14" s="30"/>
      <c r="E14" s="43"/>
    </row>
    <row r="15" spans="1:7" ht="30" customHeight="1" thickTop="1" thickBot="1" x14ac:dyDescent="0.3">
      <c r="A15" s="4" t="s">
        <v>25</v>
      </c>
      <c r="B15" s="15" t="s">
        <v>22</v>
      </c>
      <c r="C15" s="6"/>
      <c r="D15" s="7">
        <v>8</v>
      </c>
      <c r="E15" s="16">
        <f>MIN(8,2*C15)</f>
        <v>0</v>
      </c>
    </row>
    <row r="16" spans="1:7" ht="30" customHeight="1" thickTop="1" thickBot="1" x14ac:dyDescent="0.3">
      <c r="A16" s="4" t="s">
        <v>26</v>
      </c>
      <c r="B16" s="15" t="s">
        <v>22</v>
      </c>
      <c r="C16" s="6"/>
      <c r="D16" s="7">
        <v>8</v>
      </c>
      <c r="E16" s="16">
        <f>MIN(8,2*C16)</f>
        <v>0</v>
      </c>
    </row>
    <row r="17" spans="1:6" ht="30" customHeight="1" thickTop="1" thickBot="1" x14ac:dyDescent="0.3">
      <c r="A17" s="4" t="s">
        <v>10</v>
      </c>
      <c r="B17" s="15">
        <v>1</v>
      </c>
      <c r="C17" s="6"/>
      <c r="D17" s="29">
        <v>6</v>
      </c>
      <c r="E17" s="42">
        <f>MIN(6,SUM((B17*C17),B18*C18))</f>
        <v>0</v>
      </c>
    </row>
    <row r="18" spans="1:6" ht="30" customHeight="1" thickTop="1" thickBot="1" x14ac:dyDescent="0.3">
      <c r="A18" s="4" t="s">
        <v>11</v>
      </c>
      <c r="B18" s="15">
        <v>2</v>
      </c>
      <c r="C18" s="6"/>
      <c r="D18" s="30"/>
      <c r="E18" s="43"/>
    </row>
    <row r="19" spans="1:6" ht="38.25" customHeight="1" thickTop="1" thickBot="1" x14ac:dyDescent="0.3">
      <c r="A19" s="4" t="s">
        <v>27</v>
      </c>
      <c r="B19" s="15">
        <v>20</v>
      </c>
      <c r="C19" s="6"/>
      <c r="D19" s="7">
        <v>60</v>
      </c>
      <c r="E19" s="16">
        <f>MIN(60,B19*C19)</f>
        <v>0</v>
      </c>
    </row>
    <row r="20" spans="1:6" ht="30" customHeight="1" thickTop="1" thickBot="1" x14ac:dyDescent="0.3">
      <c r="A20" s="20" t="s">
        <v>29</v>
      </c>
      <c r="B20" s="15">
        <v>20</v>
      </c>
      <c r="C20" s="6"/>
      <c r="D20" s="7" t="s">
        <v>23</v>
      </c>
      <c r="E20" s="16">
        <f>B20*C20</f>
        <v>0</v>
      </c>
    </row>
    <row r="21" spans="1:6" ht="30" customHeight="1" thickTop="1" thickBot="1" x14ac:dyDescent="0.3">
      <c r="A21" s="20" t="s">
        <v>94</v>
      </c>
      <c r="B21" s="15">
        <v>10</v>
      </c>
      <c r="C21" s="8"/>
      <c r="D21" s="7">
        <v>20</v>
      </c>
      <c r="E21" s="16">
        <f>MIN(20,B21*C21)</f>
        <v>0</v>
      </c>
    </row>
    <row r="22" spans="1:6" ht="30" customHeight="1" thickTop="1" thickBot="1" x14ac:dyDescent="0.3">
      <c r="A22" s="20" t="s">
        <v>30</v>
      </c>
      <c r="B22" s="15">
        <v>4</v>
      </c>
      <c r="C22" s="8"/>
      <c r="D22" s="7">
        <v>16</v>
      </c>
      <c r="E22" s="16">
        <f>MIN(16,B22*C22)</f>
        <v>0</v>
      </c>
    </row>
    <row r="23" spans="1:6" ht="30" customHeight="1" thickTop="1" thickBot="1" x14ac:dyDescent="0.3">
      <c r="A23" s="20" t="s">
        <v>31</v>
      </c>
      <c r="B23" s="15">
        <v>2</v>
      </c>
      <c r="C23" s="8"/>
      <c r="D23" s="14">
        <v>8</v>
      </c>
      <c r="E23" s="16">
        <f>MIN(8,B23*C23)</f>
        <v>0</v>
      </c>
    </row>
    <row r="24" spans="1:6" ht="30" customHeight="1" thickTop="1" thickBot="1" x14ac:dyDescent="0.3">
      <c r="A24" s="20" t="s">
        <v>32</v>
      </c>
      <c r="B24" s="15">
        <v>2</v>
      </c>
      <c r="C24" s="8"/>
      <c r="D24" s="9">
        <v>4</v>
      </c>
      <c r="E24" s="16">
        <f>MIN(4,B24*C24)</f>
        <v>0</v>
      </c>
    </row>
    <row r="25" spans="1:6" ht="30" customHeight="1" thickTop="1" thickBot="1" x14ac:dyDescent="0.3">
      <c r="A25" s="4" t="s">
        <v>12</v>
      </c>
      <c r="B25" s="15">
        <v>4</v>
      </c>
      <c r="C25" s="8"/>
      <c r="D25" s="31">
        <v>16</v>
      </c>
      <c r="E25" s="42">
        <f>MIN(16,SUM((B25*C25),B26*C26))</f>
        <v>0</v>
      </c>
      <c r="F25" s="10"/>
    </row>
    <row r="26" spans="1:6" ht="30" customHeight="1" thickTop="1" thickBot="1" x14ac:dyDescent="0.3">
      <c r="A26" s="4" t="s">
        <v>13</v>
      </c>
      <c r="B26" s="15">
        <v>2</v>
      </c>
      <c r="C26" s="8"/>
      <c r="D26" s="32"/>
      <c r="E26" s="43"/>
      <c r="F26" s="12"/>
    </row>
    <row r="27" spans="1:6" ht="30" customHeight="1" thickTop="1" thickBot="1" x14ac:dyDescent="0.3">
      <c r="A27" s="4" t="s">
        <v>14</v>
      </c>
      <c r="B27" s="15">
        <v>3</v>
      </c>
      <c r="C27" s="8"/>
      <c r="D27" s="11">
        <v>12</v>
      </c>
      <c r="E27" s="16">
        <f>MIN(12,B27*C27)</f>
        <v>0</v>
      </c>
      <c r="F27" s="10"/>
    </row>
    <row r="28" spans="1:6" ht="30" customHeight="1" thickTop="1" thickBot="1" x14ac:dyDescent="0.3">
      <c r="A28" s="4" t="s">
        <v>15</v>
      </c>
      <c r="B28" s="15">
        <v>2</v>
      </c>
      <c r="C28" s="8"/>
      <c r="D28" s="11">
        <v>10</v>
      </c>
      <c r="E28" s="16">
        <f>MIN(10,B28*C28)</f>
        <v>0</v>
      </c>
      <c r="F28" s="10"/>
    </row>
    <row r="29" spans="1:6" ht="30" customHeight="1" thickTop="1" thickBot="1" x14ac:dyDescent="0.3">
      <c r="A29" s="4" t="s">
        <v>16</v>
      </c>
      <c r="B29" s="15">
        <v>2</v>
      </c>
      <c r="C29" s="8"/>
      <c r="D29" s="11">
        <v>10</v>
      </c>
      <c r="E29" s="16">
        <f>MIN(10,B29*C29)</f>
        <v>0</v>
      </c>
      <c r="F29" s="10"/>
    </row>
    <row r="30" spans="1:6" ht="30" customHeight="1" thickTop="1" thickBot="1" x14ac:dyDescent="0.3">
      <c r="A30" s="4" t="s">
        <v>17</v>
      </c>
      <c r="B30" s="15">
        <v>1</v>
      </c>
      <c r="C30" s="8"/>
      <c r="D30" s="11">
        <v>4</v>
      </c>
      <c r="E30" s="16">
        <f>MIN(4,B30*C30)</f>
        <v>0</v>
      </c>
      <c r="F30" s="10"/>
    </row>
    <row r="31" spans="1:6" ht="30" customHeight="1" thickTop="1" thickBot="1" x14ac:dyDescent="0.3">
      <c r="A31" s="4" t="s">
        <v>18</v>
      </c>
      <c r="B31" s="15" t="s">
        <v>20</v>
      </c>
      <c r="C31" s="6"/>
      <c r="D31" s="11">
        <v>6</v>
      </c>
      <c r="E31" s="16">
        <f>MIN(6,3*C31)</f>
        <v>0</v>
      </c>
    </row>
    <row r="32" spans="1:6" ht="17.25" thickTop="1" thickBot="1" x14ac:dyDescent="0.3">
      <c r="A32" s="44" t="s">
        <v>19</v>
      </c>
      <c r="B32" s="44"/>
      <c r="C32" s="44"/>
      <c r="D32" s="7" t="s">
        <v>23</v>
      </c>
      <c r="E32" s="16">
        <f>SUM(E10:E31)</f>
        <v>0</v>
      </c>
    </row>
    <row r="33" spans="1:11" ht="20.25" customHeight="1" thickTop="1" thickBot="1" x14ac:dyDescent="0.3">
      <c r="A33" s="33" t="s">
        <v>28</v>
      </c>
      <c r="B33" s="34"/>
      <c r="C33" s="34"/>
      <c r="D33" s="34"/>
      <c r="E33" s="35"/>
      <c r="F33" s="13"/>
      <c r="G33" s="13"/>
      <c r="H33" s="13"/>
      <c r="I33" s="13"/>
      <c r="J33" s="13"/>
      <c r="K33" s="13"/>
    </row>
    <row r="34" spans="1:11" ht="16.5" thickBot="1" x14ac:dyDescent="0.3">
      <c r="A34" s="33" t="s">
        <v>95</v>
      </c>
      <c r="B34" s="34"/>
      <c r="C34" s="34"/>
      <c r="D34" s="34"/>
      <c r="E34" s="35"/>
      <c r="F34" s="13"/>
      <c r="G34" s="13"/>
      <c r="H34" s="13"/>
      <c r="I34" s="13"/>
      <c r="J34" s="13"/>
      <c r="K34" s="13"/>
    </row>
  </sheetData>
  <sheetProtection algorithmName="SHA-512" hashValue="ID9gx187lkFtpWaO04w4c3hpxrIU+GBL224S28qkyzIAFxgmwGH6eYLjbd11XC4pZPHugQfoVRBp/PVIYObIvw==" saltValue="AhFhmeRrwHuF8u7X/sgt2g==" spinCount="100000" sheet="1" objects="1" scenarios="1"/>
  <protectedRanges>
    <protectedRange sqref="B2:E6" name="Cabeçalho"/>
    <protectedRange sqref="C10:C31" name="Editável"/>
  </protectedRanges>
  <mergeCells count="17">
    <mergeCell ref="D17:D18"/>
    <mergeCell ref="D25:D26"/>
    <mergeCell ref="A34:E34"/>
    <mergeCell ref="A8:E8"/>
    <mergeCell ref="A7:E7"/>
    <mergeCell ref="E25:E26"/>
    <mergeCell ref="A32:C32"/>
    <mergeCell ref="A33:E33"/>
    <mergeCell ref="E13:E14"/>
    <mergeCell ref="E17:E18"/>
    <mergeCell ref="D13:D14"/>
    <mergeCell ref="A1:E1"/>
    <mergeCell ref="B2:E2"/>
    <mergeCell ref="B4:E4"/>
    <mergeCell ref="B5:E5"/>
    <mergeCell ref="B6:E6"/>
    <mergeCell ref="B3:E3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Planilha2!$A$1:$A$49</xm:f>
          </x14:formula1>
          <xm:sqref>B5:E5</xm:sqref>
        </x14:dataValidation>
        <x14:dataValidation type="list" allowBlank="1" showInputMessage="1" showErrorMessage="1">
          <x14:formula1>
            <xm:f>Planilha3!$A$1:$A$3</xm:f>
          </x14:formula1>
          <xm:sqref>B3:E3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cols>
    <col min="1" max="1" width="57.7109375" customWidth="1"/>
  </cols>
  <sheetData>
    <row r="1" spans="1:1" ht="15.75" x14ac:dyDescent="0.25">
      <c r="A1" s="19" t="s">
        <v>87</v>
      </c>
    </row>
    <row r="2" spans="1:1" ht="15.75" x14ac:dyDescent="0.25">
      <c r="A2" s="19" t="s">
        <v>88</v>
      </c>
    </row>
    <row r="3" spans="1:1" ht="15.75" x14ac:dyDescent="0.25">
      <c r="A3" s="19" t="s">
        <v>86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I32" sqref="I32"/>
    </sheetView>
  </sheetViews>
  <sheetFormatPr defaultRowHeight="15" x14ac:dyDescent="0.25"/>
  <cols>
    <col min="9" max="9" width="49.28515625" customWidth="1"/>
  </cols>
  <sheetData>
    <row r="1" spans="1:1" x14ac:dyDescent="0.25">
      <c r="A1" t="s">
        <v>33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34</v>
      </c>
    </row>
    <row r="6" spans="1:1" x14ac:dyDescent="0.25">
      <c r="A6" t="s">
        <v>35</v>
      </c>
    </row>
    <row r="7" spans="1:1" x14ac:dyDescent="0.25">
      <c r="A7" t="s">
        <v>46</v>
      </c>
    </row>
    <row r="8" spans="1:1" x14ac:dyDescent="0.25">
      <c r="A8" t="s">
        <v>36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37</v>
      </c>
    </row>
    <row r="14" spans="1:1" x14ac:dyDescent="0.25">
      <c r="A14" t="s">
        <v>38</v>
      </c>
    </row>
    <row r="15" spans="1:1" x14ac:dyDescent="0.25">
      <c r="A15" t="s">
        <v>39</v>
      </c>
    </row>
    <row r="16" spans="1:1" x14ac:dyDescent="0.25">
      <c r="A16" t="s">
        <v>51</v>
      </c>
    </row>
    <row r="17" spans="1:9" ht="21" x14ac:dyDescent="0.35">
      <c r="A17" t="s">
        <v>52</v>
      </c>
      <c r="I17" s="17" t="s">
        <v>82</v>
      </c>
    </row>
    <row r="18" spans="1:9" x14ac:dyDescent="0.25">
      <c r="A18" t="s">
        <v>53</v>
      </c>
    </row>
    <row r="19" spans="1:9" x14ac:dyDescent="0.25">
      <c r="A19" t="s">
        <v>54</v>
      </c>
    </row>
    <row r="20" spans="1:9" x14ac:dyDescent="0.25">
      <c r="A20" t="s">
        <v>55</v>
      </c>
    </row>
    <row r="21" spans="1:9" x14ac:dyDescent="0.25">
      <c r="A21" t="s">
        <v>56</v>
      </c>
    </row>
    <row r="22" spans="1:9" x14ac:dyDescent="0.25">
      <c r="A22" t="s">
        <v>57</v>
      </c>
    </row>
    <row r="23" spans="1:9" x14ac:dyDescent="0.25">
      <c r="A23" t="s">
        <v>58</v>
      </c>
    </row>
    <row r="24" spans="1:9" x14ac:dyDescent="0.25">
      <c r="A24" t="s">
        <v>59</v>
      </c>
    </row>
    <row r="25" spans="1:9" x14ac:dyDescent="0.25">
      <c r="A25" t="s">
        <v>60</v>
      </c>
    </row>
    <row r="26" spans="1:9" x14ac:dyDescent="0.25">
      <c r="A26" t="s">
        <v>61</v>
      </c>
    </row>
    <row r="27" spans="1:9" x14ac:dyDescent="0.25">
      <c r="A27" t="s">
        <v>62</v>
      </c>
    </row>
    <row r="28" spans="1:9" x14ac:dyDescent="0.25">
      <c r="A28" t="s">
        <v>63</v>
      </c>
    </row>
    <row r="29" spans="1:9" x14ac:dyDescent="0.25">
      <c r="A29" t="s">
        <v>64</v>
      </c>
    </row>
    <row r="30" spans="1:9" x14ac:dyDescent="0.25">
      <c r="A30" t="s">
        <v>40</v>
      </c>
    </row>
    <row r="31" spans="1:9" x14ac:dyDescent="0.25">
      <c r="A31" t="s">
        <v>65</v>
      </c>
    </row>
    <row r="32" spans="1:9" x14ac:dyDescent="0.25">
      <c r="A32" t="s">
        <v>66</v>
      </c>
    </row>
    <row r="33" spans="1:1" x14ac:dyDescent="0.25">
      <c r="A33" t="s">
        <v>67</v>
      </c>
    </row>
    <row r="34" spans="1:1" x14ac:dyDescent="0.25">
      <c r="A34" t="s">
        <v>68</v>
      </c>
    </row>
    <row r="35" spans="1:1" x14ac:dyDescent="0.25">
      <c r="A35" t="s">
        <v>41</v>
      </c>
    </row>
    <row r="36" spans="1:1" x14ac:dyDescent="0.25">
      <c r="A36" t="s">
        <v>69</v>
      </c>
    </row>
    <row r="37" spans="1:1" x14ac:dyDescent="0.25">
      <c r="A37" t="s">
        <v>70</v>
      </c>
    </row>
    <row r="38" spans="1:1" x14ac:dyDescent="0.25">
      <c r="A38" t="s">
        <v>71</v>
      </c>
    </row>
    <row r="39" spans="1:1" x14ac:dyDescent="0.25">
      <c r="A39" t="s">
        <v>72</v>
      </c>
    </row>
    <row r="40" spans="1:1" x14ac:dyDescent="0.25">
      <c r="A40" t="s">
        <v>73</v>
      </c>
    </row>
    <row r="41" spans="1:1" x14ac:dyDescent="0.25">
      <c r="A41" t="s">
        <v>74</v>
      </c>
    </row>
    <row r="42" spans="1:1" x14ac:dyDescent="0.25">
      <c r="A42" t="s">
        <v>75</v>
      </c>
    </row>
    <row r="43" spans="1:1" x14ac:dyDescent="0.25">
      <c r="A43" t="s">
        <v>76</v>
      </c>
    </row>
    <row r="44" spans="1:1" x14ac:dyDescent="0.25">
      <c r="A44" t="s">
        <v>77</v>
      </c>
    </row>
    <row r="45" spans="1:1" x14ac:dyDescent="0.25">
      <c r="A45" t="s">
        <v>42</v>
      </c>
    </row>
    <row r="46" spans="1:1" x14ac:dyDescent="0.25">
      <c r="A46" t="s">
        <v>78</v>
      </c>
    </row>
    <row r="47" spans="1:1" x14ac:dyDescent="0.25">
      <c r="A47" t="s">
        <v>79</v>
      </c>
    </row>
    <row r="48" spans="1:1" x14ac:dyDescent="0.25">
      <c r="A48" t="s">
        <v>80</v>
      </c>
    </row>
    <row r="49" spans="1:1" x14ac:dyDescent="0.25">
      <c r="A49" t="s">
        <v>81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C2598DA994ED4F8D5CF6AE9DF42007" ma:contentTypeVersion="14" ma:contentTypeDescription="Create a new document." ma:contentTypeScope="" ma:versionID="0b553f164a232d4f04dc13f40037153d">
  <xsd:schema xmlns:xsd="http://www.w3.org/2001/XMLSchema" xmlns:xs="http://www.w3.org/2001/XMLSchema" xmlns:p="http://schemas.microsoft.com/office/2006/metadata/properties" xmlns:ns3="c6b77dc5-ffc1-4655-8a5d-d5fff9ef8987" xmlns:ns4="b479e9fe-542a-4f44-8c50-a6d1e00a81cc" targetNamespace="http://schemas.microsoft.com/office/2006/metadata/properties" ma:root="true" ma:fieldsID="32e8ad8df316613687832fb809fb1d6d" ns3:_="" ns4:_="">
    <xsd:import namespace="c6b77dc5-ffc1-4655-8a5d-d5fff9ef8987"/>
    <xsd:import namespace="b479e9fe-542a-4f44-8c50-a6d1e00a81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77dc5-ffc1-4655-8a5d-d5fff9ef89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e9fe-542a-4f44-8c50-a6d1e00a81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54C4D9-22D9-40A0-A320-BC9115E064E5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b479e9fe-542a-4f44-8c50-a6d1e00a81c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c6b77dc5-ffc1-4655-8a5d-d5fff9ef8987"/>
  </ds:schemaRefs>
</ds:datastoreItem>
</file>

<file path=customXml/itemProps2.xml><?xml version="1.0" encoding="utf-8"?>
<ds:datastoreItem xmlns:ds="http://schemas.openxmlformats.org/officeDocument/2006/customXml" ds:itemID="{FC567E54-AD7C-4148-87AD-B0F3F9192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b77dc5-ffc1-4655-8a5d-d5fff9ef8987"/>
    <ds:schemaRef ds:uri="b479e9fe-542a-4f44-8c50-a6d1e00a81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DF429B-467E-4769-AD23-BA64E2C1EA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Planilha3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Vanesca Korasaki</dc:creator>
  <cp:lastModifiedBy>Yara Elizabeth Alves</cp:lastModifiedBy>
  <dcterms:created xsi:type="dcterms:W3CDTF">2022-12-07T21:07:54Z</dcterms:created>
  <dcterms:modified xsi:type="dcterms:W3CDTF">2023-07-07T16:52:41Z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0x0101003DC2598DA994ED4F8D5CF6AE9DF42007</vt:lpwstr>
  </property>
</Properties>
</file>